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Post1010\UAS2019\Nationals\Scores\"/>
    </mc:Choice>
  </mc:AlternateContent>
  <xr:revisionPtr revIDLastSave="0" documentId="13_ncr:1_{8956AF5F-B8A7-43EA-BF04-16D70194AD77}" xr6:coauthVersionLast="44" xr6:coauthVersionMax="44" xr10:uidLastSave="{00000000-0000-0000-0000-000000000000}"/>
  <bookViews>
    <workbookView xWindow="2160" yWindow="165" windowWidth="20745" windowHeight="1248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1" i="1" l="1"/>
  <c r="M61" i="1" l="1"/>
  <c r="N61" i="1"/>
  <c r="G48" i="1" l="1"/>
  <c r="L47" i="1"/>
  <c r="K47" i="1"/>
  <c r="L48" i="1" s="1"/>
  <c r="G47" i="1"/>
  <c r="F47" i="1"/>
  <c r="H12" i="1"/>
  <c r="H13" i="1" s="1"/>
  <c r="G33" i="1"/>
  <c r="F33" i="1"/>
  <c r="C33" i="1"/>
  <c r="B33" i="1"/>
  <c r="G12" i="1"/>
  <c r="G13" i="1" s="1"/>
  <c r="J12" i="1"/>
  <c r="J13" i="1" s="1"/>
  <c r="G34" i="1" l="1"/>
  <c r="F34" i="1"/>
  <c r="I10" i="1"/>
  <c r="I9" i="1"/>
  <c r="I8" i="1"/>
  <c r="I7" i="1"/>
  <c r="I6" i="1"/>
  <c r="I5" i="1"/>
  <c r="I4" i="1"/>
  <c r="I12" i="1" l="1"/>
  <c r="I13" i="1" s="1"/>
</calcChain>
</file>

<file path=xl/sharedStrings.xml><?xml version="1.0" encoding="utf-8"?>
<sst xmlns="http://schemas.openxmlformats.org/spreadsheetml/2006/main" count="168" uniqueCount="126">
  <si>
    <t>Weighting</t>
  </si>
  <si>
    <t>Criteria</t>
  </si>
  <si>
    <t>4.4.6.2.1</t>
  </si>
  <si>
    <t>Introductions</t>
  </si>
  <si>
    <t>Overview</t>
  </si>
  <si>
    <t>Safety</t>
  </si>
  <si>
    <t>Mission</t>
  </si>
  <si>
    <t>Breifing</t>
  </si>
  <si>
    <t>Participation</t>
  </si>
  <si>
    <t>Judge 1</t>
  </si>
  <si>
    <t>Judge 2</t>
  </si>
  <si>
    <t>4.4.6.2.7</t>
  </si>
  <si>
    <t>4.4.6.2.2</t>
  </si>
  <si>
    <t>4.4.6.2.3</t>
  </si>
  <si>
    <t>4.4.6.2.4</t>
  </si>
  <si>
    <t>4.4.6.2.5</t>
  </si>
  <si>
    <t>4.4.6.2.6</t>
  </si>
  <si>
    <t>Total</t>
  </si>
  <si>
    <t>Points (0 to 10)</t>
  </si>
  <si>
    <t>4.4.6.2.8</t>
  </si>
  <si>
    <t>Test Results</t>
  </si>
  <si>
    <t>Questions</t>
  </si>
  <si>
    <t>85.31</t>
  </si>
  <si>
    <t>40.17</t>
  </si>
  <si>
    <t>113</t>
  </si>
  <si>
    <t>19725</t>
  </si>
  <si>
    <t>132</t>
  </si>
  <si>
    <t>11418</t>
  </si>
  <si>
    <t>114</t>
  </si>
  <si>
    <t>11741</t>
  </si>
  <si>
    <t>12974</t>
  </si>
  <si>
    <t>8539</t>
  </si>
  <si>
    <t>77303</t>
  </si>
  <si>
    <t>717</t>
  </si>
  <si>
    <t>81502</t>
  </si>
  <si>
    <t>81</t>
  </si>
  <si>
    <t>81539</t>
  </si>
  <si>
    <t>72075</t>
  </si>
  <si>
    <t>T1</t>
  </si>
  <si>
    <t>T2</t>
  </si>
  <si>
    <t>T3</t>
  </si>
  <si>
    <t>T4</t>
  </si>
  <si>
    <t>T7</t>
  </si>
  <si>
    <t>T5</t>
  </si>
  <si>
    <t>T6</t>
  </si>
  <si>
    <t>T8</t>
  </si>
  <si>
    <t>109</t>
  </si>
  <si>
    <t>112</t>
  </si>
  <si>
    <t>182</t>
  </si>
  <si>
    <t>131</t>
  </si>
  <si>
    <t>855</t>
  </si>
  <si>
    <t>715</t>
  </si>
  <si>
    <t>815</t>
  </si>
  <si>
    <t>810</t>
  </si>
  <si>
    <t>727</t>
  </si>
  <si>
    <t>820</t>
  </si>
  <si>
    <t>lat</t>
  </si>
  <si>
    <t>lon</t>
  </si>
  <si>
    <t>LON</t>
  </si>
  <si>
    <t>LAT</t>
  </si>
  <si>
    <t>We Entered</t>
  </si>
  <si>
    <t>From Pictures</t>
  </si>
  <si>
    <t>Total Sheet</t>
  </si>
  <si>
    <t>Total Bob</t>
  </si>
  <si>
    <t>Max Bob</t>
  </si>
  <si>
    <t>total</t>
  </si>
  <si>
    <t>score ((total x .1) x 2.5)</t>
  </si>
  <si>
    <t>Search</t>
  </si>
  <si>
    <r>
      <rPr>
        <b/>
        <sz val="11"/>
        <color theme="1"/>
        <rFont val="Calibri"/>
        <family val="2"/>
        <scheme val="minor"/>
      </rPr>
      <t>Flight Mission Demonstration</t>
    </r>
    <r>
      <rPr>
        <sz val="11"/>
        <color theme="1"/>
        <rFont val="Calibri"/>
        <family val="2"/>
        <scheme val="minor"/>
      </rPr>
      <t xml:space="preserve"> (minutes)</t>
    </r>
  </si>
  <si>
    <t>Segment</t>
  </si>
  <si>
    <t>Max</t>
  </si>
  <si>
    <t>Points</t>
  </si>
  <si>
    <t>4.6.4.1</t>
  </si>
  <si>
    <t>4.6.4.2</t>
  </si>
  <si>
    <t>4.6.4.3</t>
  </si>
  <si>
    <t>Takeoff</t>
  </si>
  <si>
    <t>WP1</t>
  </si>
  <si>
    <t>WP2</t>
  </si>
  <si>
    <t>WP3</t>
  </si>
  <si>
    <t>WP4</t>
  </si>
  <si>
    <t>WP5</t>
  </si>
  <si>
    <t>WP6</t>
  </si>
  <si>
    <t>WP7</t>
  </si>
  <si>
    <t>WP8</t>
  </si>
  <si>
    <t>Landing</t>
  </si>
  <si>
    <t>Command 1</t>
  </si>
  <si>
    <t>Command 4</t>
  </si>
  <si>
    <t>Command 2</t>
  </si>
  <si>
    <t>Command 8</t>
  </si>
  <si>
    <t>Command 3</t>
  </si>
  <si>
    <t>Command 7</t>
  </si>
  <si>
    <t>Command 5</t>
  </si>
  <si>
    <t>Command 6</t>
  </si>
  <si>
    <t>Actual</t>
  </si>
  <si>
    <t>Penalty</t>
  </si>
  <si>
    <t>Max Sheet</t>
  </si>
  <si>
    <t>Classification</t>
  </si>
  <si>
    <t>Recorded</t>
  </si>
  <si>
    <t>Corrected</t>
  </si>
  <si>
    <t>Distance</t>
  </si>
  <si>
    <t>Drop</t>
  </si>
  <si>
    <t>Score</t>
  </si>
  <si>
    <t>Bonus</t>
  </si>
  <si>
    <t>Max Bonus</t>
  </si>
  <si>
    <t>Max Points</t>
  </si>
  <si>
    <t>Balloon Drop</t>
  </si>
  <si>
    <t>Autonomous Flight Tasks</t>
  </si>
  <si>
    <t>Oral Briefing of a Flight Readiness Review (FRR)</t>
  </si>
  <si>
    <t>Ground School</t>
  </si>
  <si>
    <t xml:space="preserve">Bonus Word </t>
  </si>
  <si>
    <t>Our Score</t>
  </si>
  <si>
    <t>Max Score</t>
  </si>
  <si>
    <t>TARGET</t>
  </si>
  <si>
    <t>target</t>
  </si>
  <si>
    <t>Our Regional</t>
  </si>
  <si>
    <t>setup</t>
  </si>
  <si>
    <t>flight</t>
  </si>
  <si>
    <t>process</t>
  </si>
  <si>
    <t>Comments</t>
  </si>
  <si>
    <t>I think we did relatively good. The scoring algorithm was confusing and we may not have been scored correctly. Regardless, we got 31 points – our best section. I am not sure what the maximum score was.</t>
  </si>
  <si>
    <t>Flight Mission Demonstration</t>
  </si>
  <si>
    <t>We lost 10 points on the score sheet, but the judges marked us only -2 points. We did OK, but it is clear you could really loose if you don’t watch the time.</t>
  </si>
  <si>
    <t>We got 11 points out of 24. We missed the take off and way point 4. We got 24 points at the regional. We needed to understand the rules and commands better and practice the process.</t>
  </si>
  <si>
    <t>Not sure what went wrong here, but we got 14 points out of a max of 48. We only got 18 points at the regional, but they may have changed how they scored at the national. I looked at the pictures you took and tried to find the Lat/Lon. I never received the locations used by the judges. I ignored the first four digits (40.17/85.31)  and only looked the last three digits. I could not order the picture locations with the targets.  The pictures only had 7 digits, but sometimes you entered 8 or 9 digits. You entered the same values for T1 and T4 and almost the same for T5 and T6. We need to recalibrate the camera and do more to understand.</t>
  </si>
  <si>
    <t>We did OK here. We got 19 points out of a max 25. We got the second best bonus at nationals.</t>
  </si>
  <si>
    <t>We got the safety bonus, and good ground school scores, but missed the bonus word. Not sure what the score was for the bonus word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</si>
</sst>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6337778862885"/>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35">
    <xf numFmtId="0" fontId="0" fillId="0" borderId="0" xfId="0"/>
    <xf numFmtId="0" fontId="0" fillId="0" borderId="0" xfId="0" quotePrefix="1"/>
    <xf numFmtId="0" fontId="0" fillId="0" borderId="0" xfId="0" applyAlignment="1">
      <alignment horizontal="center"/>
    </xf>
    <xf numFmtId="0" fontId="0" fillId="3" borderId="0" xfId="0"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xf numFmtId="0" fontId="0" fillId="2" borderId="0" xfId="0" applyFill="1"/>
    <xf numFmtId="0" fontId="1" fillId="0" borderId="0" xfId="0" applyFont="1"/>
    <xf numFmtId="0" fontId="0" fillId="4" borderId="0" xfId="0" applyFill="1" applyAlignment="1">
      <alignment horizontal="center"/>
    </xf>
    <xf numFmtId="0" fontId="2" fillId="0" borderId="0" xfId="0" applyFont="1" applyAlignment="1">
      <alignment horizontal="center"/>
    </xf>
    <xf numFmtId="0" fontId="0" fillId="4" borderId="0" xfId="0" applyFill="1" applyAlignment="1">
      <alignment horizontal="center"/>
    </xf>
    <xf numFmtId="20" fontId="0" fillId="0" borderId="0" xfId="0" applyNumberFormat="1" applyAlignment="1">
      <alignment horizontal="center"/>
    </xf>
    <xf numFmtId="0" fontId="2" fillId="4" borderId="0" xfId="0" applyFont="1" applyFill="1" applyAlignment="1">
      <alignment horizontal="center"/>
    </xf>
    <xf numFmtId="0" fontId="0" fillId="0" borderId="0" xfId="0" applyAlignment="1">
      <alignment horizontal="right"/>
    </xf>
    <xf numFmtId="0" fontId="0" fillId="0" borderId="0" xfId="0" applyAlignment="1">
      <alignment wrapText="1"/>
    </xf>
    <xf numFmtId="0" fontId="1" fillId="5" borderId="1" xfId="0" applyFont="1" applyFill="1" applyBorder="1" applyAlignment="1">
      <alignment horizontal="right"/>
    </xf>
    <xf numFmtId="0" fontId="1" fillId="5" borderId="1" xfId="0" applyFont="1" applyFill="1" applyBorder="1"/>
    <xf numFmtId="0" fontId="0" fillId="5" borderId="1" xfId="0" applyFill="1" applyBorder="1" applyAlignment="1">
      <alignment horizontal="right"/>
    </xf>
    <xf numFmtId="0" fontId="0" fillId="5" borderId="1" xfId="0" applyFill="1" applyBorder="1"/>
    <xf numFmtId="0" fontId="2" fillId="5" borderId="1" xfId="0" applyFont="1" applyFill="1" applyBorder="1" applyAlignment="1">
      <alignment horizontal="right"/>
    </xf>
    <xf numFmtId="0" fontId="1" fillId="6" borderId="1" xfId="0" applyFont="1" applyFill="1" applyBorder="1" applyAlignment="1">
      <alignment horizontal="right" wrapText="1"/>
    </xf>
    <xf numFmtId="0" fontId="0" fillId="6" borderId="1" xfId="0" applyFill="1" applyBorder="1" applyAlignment="1">
      <alignment horizontal="right"/>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3" fillId="0" borderId="0" xfId="0" applyFont="1" applyAlignment="1">
      <alignment vertical="center"/>
    </xf>
    <xf numFmtId="0" fontId="0" fillId="0" borderId="0" xfId="0" applyAlignment="1"/>
    <xf numFmtId="0" fontId="0" fillId="0" borderId="0" xfId="0" applyAlignment="1">
      <alignment horizontal="left" vertical="top"/>
    </xf>
    <xf numFmtId="0" fontId="3" fillId="0" borderId="0" xfId="0" applyFont="1" applyAlignment="1">
      <alignment vertical="top"/>
    </xf>
    <xf numFmtId="0" fontId="0" fillId="0" borderId="0" xfId="0" applyAlignment="1">
      <alignment vertical="top"/>
    </xf>
    <xf numFmtId="0" fontId="4" fillId="0" borderId="0" xfId="0" applyFont="1" applyAlignment="1">
      <alignment horizontal="left" vertical="top" wrapText="1"/>
    </xf>
    <xf numFmtId="0" fontId="5" fillId="0" borderId="0" xfId="0" applyFont="1"/>
    <xf numFmtId="0" fontId="0" fillId="0" borderId="0" xfId="0" applyFont="1"/>
    <xf numFmtId="0" fontId="0"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topLeftCell="A6" workbookViewId="0">
      <selection activeCell="F60" sqref="F60"/>
    </sheetView>
  </sheetViews>
  <sheetFormatPr defaultRowHeight="15" x14ac:dyDescent="0.25"/>
  <cols>
    <col min="1" max="1" width="11.5703125" customWidth="1"/>
    <col min="2" max="2" width="14.140625" customWidth="1"/>
    <col min="3" max="3" width="9.42578125" customWidth="1"/>
    <col min="7" max="7" width="9.7109375" customWidth="1"/>
    <col min="13" max="14" width="8.85546875" style="14"/>
  </cols>
  <sheetData>
    <row r="1" spans="1:15" s="15" customFormat="1" ht="30" x14ac:dyDescent="0.25">
      <c r="M1" s="21" t="s">
        <v>110</v>
      </c>
      <c r="N1" s="21" t="s">
        <v>111</v>
      </c>
      <c r="O1" s="21" t="s">
        <v>114</v>
      </c>
    </row>
    <row r="2" spans="1:15" s="8" customFormat="1" x14ac:dyDescent="0.25">
      <c r="A2" s="8" t="s">
        <v>107</v>
      </c>
      <c r="E2" t="s">
        <v>18</v>
      </c>
      <c r="M2" s="16"/>
      <c r="N2" s="16"/>
      <c r="O2" s="17"/>
    </row>
    <row r="3" spans="1:15" x14ac:dyDescent="0.25">
      <c r="A3" s="6"/>
      <c r="B3" s="6" t="s">
        <v>1</v>
      </c>
      <c r="C3" s="6" t="s">
        <v>0</v>
      </c>
      <c r="D3" s="6"/>
      <c r="E3" s="6" t="s">
        <v>9</v>
      </c>
      <c r="F3" s="6" t="s">
        <v>10</v>
      </c>
      <c r="G3" s="6" t="s">
        <v>62</v>
      </c>
      <c r="H3" s="6" t="s">
        <v>95</v>
      </c>
      <c r="I3" s="7" t="s">
        <v>63</v>
      </c>
      <c r="J3" s="7" t="s">
        <v>64</v>
      </c>
      <c r="M3" s="18"/>
      <c r="N3" s="18"/>
      <c r="O3" s="19"/>
    </row>
    <row r="4" spans="1:15" x14ac:dyDescent="0.25">
      <c r="A4" t="s">
        <v>2</v>
      </c>
      <c r="B4" t="s">
        <v>3</v>
      </c>
      <c r="C4" s="2">
        <v>1</v>
      </c>
      <c r="D4" s="2"/>
      <c r="E4" s="2">
        <v>6</v>
      </c>
      <c r="F4" s="2">
        <v>6</v>
      </c>
      <c r="G4" s="2">
        <v>6</v>
      </c>
      <c r="H4" s="2">
        <v>10</v>
      </c>
      <c r="I4" s="2">
        <f>((E4+F4)*C4)/2</f>
        <v>6</v>
      </c>
      <c r="J4" s="2">
        <v>10</v>
      </c>
      <c r="K4" s="2"/>
      <c r="M4" s="18"/>
      <c r="N4" s="18"/>
      <c r="O4" s="19"/>
    </row>
    <row r="5" spans="1:15" x14ac:dyDescent="0.25">
      <c r="A5" t="s">
        <v>12</v>
      </c>
      <c r="B5" t="s">
        <v>4</v>
      </c>
      <c r="C5" s="2">
        <v>1</v>
      </c>
      <c r="D5" s="2"/>
      <c r="E5" s="2">
        <v>5</v>
      </c>
      <c r="F5" s="2">
        <v>5</v>
      </c>
      <c r="G5" s="2">
        <v>5</v>
      </c>
      <c r="H5" s="2">
        <v>10</v>
      </c>
      <c r="I5" s="2">
        <f t="shared" ref="I5:I10" si="0">((E5+F5)*C5)/2</f>
        <v>5</v>
      </c>
      <c r="J5" s="2">
        <v>10</v>
      </c>
      <c r="K5" s="2"/>
      <c r="M5" s="18"/>
      <c r="N5" s="18"/>
      <c r="O5" s="19"/>
    </row>
    <row r="6" spans="1:15" x14ac:dyDescent="0.25">
      <c r="A6" t="s">
        <v>13</v>
      </c>
      <c r="B6" t="s">
        <v>5</v>
      </c>
      <c r="C6" s="2">
        <v>1</v>
      </c>
      <c r="D6" s="2"/>
      <c r="E6" s="2">
        <v>6</v>
      </c>
      <c r="F6" s="2">
        <v>6</v>
      </c>
      <c r="G6" s="2">
        <v>6</v>
      </c>
      <c r="H6" s="2">
        <v>10</v>
      </c>
      <c r="I6" s="2">
        <f t="shared" si="0"/>
        <v>6</v>
      </c>
      <c r="J6" s="2">
        <v>10</v>
      </c>
      <c r="K6" s="2"/>
      <c r="M6" s="18"/>
      <c r="N6" s="18"/>
      <c r="O6" s="19"/>
    </row>
    <row r="7" spans="1:15" x14ac:dyDescent="0.25">
      <c r="A7" t="s">
        <v>14</v>
      </c>
      <c r="B7" t="s">
        <v>20</v>
      </c>
      <c r="C7" s="2">
        <v>3</v>
      </c>
      <c r="D7" s="2"/>
      <c r="E7" s="2">
        <v>7</v>
      </c>
      <c r="F7" s="2">
        <v>7</v>
      </c>
      <c r="G7" s="2">
        <v>63</v>
      </c>
      <c r="H7" s="2">
        <v>90</v>
      </c>
      <c r="I7" s="2">
        <f t="shared" si="0"/>
        <v>21</v>
      </c>
      <c r="J7" s="2">
        <v>30</v>
      </c>
      <c r="K7" s="2"/>
      <c r="M7" s="18"/>
      <c r="N7" s="18"/>
      <c r="O7" s="19"/>
    </row>
    <row r="8" spans="1:15" x14ac:dyDescent="0.25">
      <c r="A8" t="s">
        <v>15</v>
      </c>
      <c r="B8" t="s">
        <v>6</v>
      </c>
      <c r="C8" s="2">
        <v>1</v>
      </c>
      <c r="D8" s="2"/>
      <c r="E8" s="2">
        <v>6</v>
      </c>
      <c r="F8" s="2">
        <v>6</v>
      </c>
      <c r="G8" s="2">
        <v>6</v>
      </c>
      <c r="H8" s="2">
        <v>10</v>
      </c>
      <c r="I8" s="2">
        <f t="shared" si="0"/>
        <v>6</v>
      </c>
      <c r="J8" s="2">
        <v>10</v>
      </c>
      <c r="K8" s="2"/>
      <c r="M8" s="18"/>
      <c r="N8" s="18"/>
      <c r="O8" s="19"/>
    </row>
    <row r="9" spans="1:15" x14ac:dyDescent="0.25">
      <c r="A9" t="s">
        <v>16</v>
      </c>
      <c r="B9" t="s">
        <v>7</v>
      </c>
      <c r="C9" s="2">
        <v>2</v>
      </c>
      <c r="D9" s="2"/>
      <c r="E9" s="2">
        <v>7</v>
      </c>
      <c r="F9" s="2">
        <v>7</v>
      </c>
      <c r="G9" s="2">
        <v>28</v>
      </c>
      <c r="H9" s="2">
        <v>40</v>
      </c>
      <c r="I9" s="2">
        <f t="shared" si="0"/>
        <v>14</v>
      </c>
      <c r="J9" s="2">
        <v>20</v>
      </c>
      <c r="K9" s="2"/>
      <c r="M9" s="18"/>
      <c r="N9" s="18"/>
      <c r="O9" s="19"/>
    </row>
    <row r="10" spans="1:15" x14ac:dyDescent="0.25">
      <c r="A10" t="s">
        <v>11</v>
      </c>
      <c r="B10" t="s">
        <v>8</v>
      </c>
      <c r="C10" s="2">
        <v>1</v>
      </c>
      <c r="D10" s="2"/>
      <c r="E10" s="2">
        <v>8</v>
      </c>
      <c r="F10" s="2">
        <v>8</v>
      </c>
      <c r="G10" s="2">
        <v>8</v>
      </c>
      <c r="H10" s="2">
        <v>10</v>
      </c>
      <c r="I10" s="2">
        <f t="shared" si="0"/>
        <v>8</v>
      </c>
      <c r="J10" s="2">
        <v>10</v>
      </c>
      <c r="K10" s="2"/>
      <c r="M10" s="18"/>
      <c r="N10" s="18"/>
      <c r="O10" s="19"/>
    </row>
    <row r="11" spans="1:15" x14ac:dyDescent="0.25">
      <c r="A11" t="s">
        <v>19</v>
      </c>
      <c r="B11" t="s">
        <v>21</v>
      </c>
      <c r="C11" s="2">
        <v>1</v>
      </c>
      <c r="D11" s="2"/>
      <c r="E11" s="2">
        <v>5</v>
      </c>
      <c r="F11" s="2">
        <v>5</v>
      </c>
      <c r="G11" s="2">
        <v>5</v>
      </c>
      <c r="H11" s="2">
        <v>5</v>
      </c>
      <c r="I11" s="2">
        <v>5</v>
      </c>
      <c r="J11" s="2">
        <v>5</v>
      </c>
      <c r="K11" s="2"/>
      <c r="M11" s="18"/>
      <c r="N11" s="18"/>
      <c r="O11" s="19"/>
    </row>
    <row r="12" spans="1:15" x14ac:dyDescent="0.25">
      <c r="B12" t="s">
        <v>65</v>
      </c>
      <c r="C12" s="2"/>
      <c r="D12" s="2"/>
      <c r="E12" s="2"/>
      <c r="F12" s="2"/>
      <c r="G12" s="2">
        <f>SUM(G3:G11)</f>
        <v>127</v>
      </c>
      <c r="H12" s="2">
        <f>SUM(H4:H11)</f>
        <v>185</v>
      </c>
      <c r="I12" s="2">
        <f>SUM(I4:I11)</f>
        <v>71</v>
      </c>
      <c r="J12" s="2">
        <f>SUM(J4:J11)</f>
        <v>105</v>
      </c>
      <c r="K12" s="2"/>
      <c r="M12" s="18"/>
      <c r="N12" s="18"/>
      <c r="O12" s="19"/>
    </row>
    <row r="13" spans="1:15" x14ac:dyDescent="0.25">
      <c r="B13" t="s">
        <v>66</v>
      </c>
      <c r="G13" s="2">
        <f>G12*0.1*2.5</f>
        <v>31.750000000000004</v>
      </c>
      <c r="H13" s="2">
        <f>H12*0.1*2.5</f>
        <v>46.25</v>
      </c>
      <c r="I13" s="2">
        <f>I12*0.1*2.5</f>
        <v>17.75</v>
      </c>
      <c r="J13" s="2">
        <f>J12*0.1*2.5</f>
        <v>26.25</v>
      </c>
      <c r="K13" s="2"/>
      <c r="M13" s="18">
        <v>31.75</v>
      </c>
      <c r="N13" s="18">
        <v>46.25</v>
      </c>
      <c r="O13" s="19">
        <v>24.5</v>
      </c>
    </row>
    <row r="14" spans="1:15" x14ac:dyDescent="0.25">
      <c r="M14" s="18"/>
      <c r="N14" s="18"/>
      <c r="O14" s="19"/>
    </row>
    <row r="15" spans="1:15" x14ac:dyDescent="0.25">
      <c r="A15" t="s">
        <v>68</v>
      </c>
      <c r="M15" s="18"/>
      <c r="N15" s="18"/>
      <c r="O15" s="19"/>
    </row>
    <row r="16" spans="1:15" x14ac:dyDescent="0.25">
      <c r="A16" s="6"/>
      <c r="B16" s="9" t="s">
        <v>70</v>
      </c>
      <c r="C16" s="9" t="s">
        <v>93</v>
      </c>
      <c r="D16" s="4" t="s">
        <v>97</v>
      </c>
      <c r="E16" s="11" t="s">
        <v>94</v>
      </c>
      <c r="F16" s="4" t="s">
        <v>98</v>
      </c>
      <c r="M16" s="18"/>
      <c r="N16" s="18"/>
      <c r="O16" s="19"/>
    </row>
    <row r="17" spans="1:15" x14ac:dyDescent="0.25">
      <c r="A17" t="s">
        <v>72</v>
      </c>
      <c r="B17" s="2">
        <v>15</v>
      </c>
      <c r="C17" s="2">
        <v>15</v>
      </c>
      <c r="D17" s="2">
        <v>15</v>
      </c>
      <c r="E17" s="2"/>
      <c r="F17" s="2"/>
      <c r="G17" t="s">
        <v>115</v>
      </c>
      <c r="M17" s="18"/>
      <c r="N17" s="18"/>
      <c r="O17" s="19"/>
    </row>
    <row r="18" spans="1:15" x14ac:dyDescent="0.25">
      <c r="A18" t="s">
        <v>73</v>
      </c>
      <c r="B18" s="2">
        <v>30</v>
      </c>
      <c r="C18" s="2">
        <v>40</v>
      </c>
      <c r="D18" s="2">
        <v>32</v>
      </c>
      <c r="E18" s="2">
        <v>-10</v>
      </c>
      <c r="F18" s="2">
        <v>-2</v>
      </c>
      <c r="G18" t="s">
        <v>116</v>
      </c>
      <c r="M18" s="18"/>
      <c r="N18" s="18"/>
      <c r="O18" s="19"/>
    </row>
    <row r="19" spans="1:15" x14ac:dyDescent="0.25">
      <c r="A19" t="s">
        <v>74</v>
      </c>
      <c r="B19" s="2">
        <v>20</v>
      </c>
      <c r="C19" s="2">
        <v>20</v>
      </c>
      <c r="D19" s="12">
        <v>0.81180555555555556</v>
      </c>
      <c r="E19" s="2"/>
      <c r="F19" s="12"/>
      <c r="G19" t="s">
        <v>117</v>
      </c>
      <c r="M19" s="18">
        <v>-10</v>
      </c>
      <c r="N19" s="18">
        <v>0</v>
      </c>
      <c r="O19" s="19">
        <v>-2</v>
      </c>
    </row>
    <row r="20" spans="1:15" x14ac:dyDescent="0.25">
      <c r="M20" s="18"/>
      <c r="N20" s="18"/>
      <c r="O20" s="19"/>
    </row>
    <row r="21" spans="1:15" s="8" customFormat="1" x14ac:dyDescent="0.25">
      <c r="A21" s="8" t="s">
        <v>106</v>
      </c>
      <c r="M21" s="16"/>
      <c r="N21" s="16"/>
      <c r="O21" s="17"/>
    </row>
    <row r="22" spans="1:15" x14ac:dyDescent="0.25">
      <c r="A22" s="6" t="s">
        <v>69</v>
      </c>
      <c r="B22" s="9" t="s">
        <v>70</v>
      </c>
      <c r="C22" s="9" t="s">
        <v>71</v>
      </c>
      <c r="D22" s="6"/>
      <c r="E22" s="6"/>
      <c r="F22" s="9" t="s">
        <v>70</v>
      </c>
      <c r="G22" s="9" t="s">
        <v>71</v>
      </c>
      <c r="M22" s="18"/>
      <c r="N22" s="18"/>
      <c r="O22" s="19"/>
    </row>
    <row r="23" spans="1:15" x14ac:dyDescent="0.25">
      <c r="A23" t="s">
        <v>75</v>
      </c>
      <c r="B23" s="2">
        <v>4</v>
      </c>
      <c r="C23" s="2">
        <v>0</v>
      </c>
      <c r="F23" s="2"/>
      <c r="G23" s="2"/>
      <c r="M23" s="18"/>
      <c r="N23" s="18"/>
      <c r="O23" s="19"/>
    </row>
    <row r="24" spans="1:15" x14ac:dyDescent="0.25">
      <c r="A24" t="s">
        <v>76</v>
      </c>
      <c r="B24" s="2">
        <v>1</v>
      </c>
      <c r="C24" s="2">
        <v>1</v>
      </c>
      <c r="D24" t="s">
        <v>85</v>
      </c>
      <c r="F24" s="2">
        <v>1</v>
      </c>
      <c r="G24" s="2">
        <v>1</v>
      </c>
      <c r="M24" s="18"/>
      <c r="N24" s="18"/>
      <c r="O24" s="19"/>
    </row>
    <row r="25" spans="1:15" x14ac:dyDescent="0.25">
      <c r="A25" t="s">
        <v>77</v>
      </c>
      <c r="B25" s="2">
        <v>1</v>
      </c>
      <c r="C25" s="2">
        <v>1</v>
      </c>
      <c r="D25" t="s">
        <v>87</v>
      </c>
      <c r="F25" s="2">
        <v>1</v>
      </c>
      <c r="G25" s="2">
        <v>1</v>
      </c>
      <c r="M25" s="18"/>
      <c r="N25" s="18"/>
      <c r="O25" s="19"/>
    </row>
    <row r="26" spans="1:15" x14ac:dyDescent="0.25">
      <c r="A26" t="s">
        <v>78</v>
      </c>
      <c r="B26" s="2">
        <v>1</v>
      </c>
      <c r="C26" s="2">
        <v>1</v>
      </c>
      <c r="D26" t="s">
        <v>89</v>
      </c>
      <c r="F26" s="2">
        <v>1</v>
      </c>
      <c r="G26" s="2">
        <v>1</v>
      </c>
      <c r="M26" s="18"/>
      <c r="N26" s="18"/>
      <c r="O26" s="19"/>
    </row>
    <row r="27" spans="1:15" x14ac:dyDescent="0.25">
      <c r="A27" t="s">
        <v>79</v>
      </c>
      <c r="B27" s="2">
        <v>1</v>
      </c>
      <c r="C27" s="2">
        <v>1</v>
      </c>
      <c r="D27" t="s">
        <v>86</v>
      </c>
      <c r="F27" s="2">
        <v>1</v>
      </c>
      <c r="G27" s="2">
        <v>0</v>
      </c>
      <c r="M27" s="18"/>
      <c r="N27" s="18"/>
      <c r="O27" s="19"/>
    </row>
    <row r="28" spans="1:15" x14ac:dyDescent="0.25">
      <c r="A28" t="s">
        <v>80</v>
      </c>
      <c r="B28" s="2">
        <v>1</v>
      </c>
      <c r="C28" s="2">
        <v>0</v>
      </c>
      <c r="D28" t="s">
        <v>91</v>
      </c>
      <c r="F28" s="2">
        <v>1</v>
      </c>
      <c r="G28" s="2">
        <v>0</v>
      </c>
      <c r="M28" s="18"/>
      <c r="N28" s="18"/>
      <c r="O28" s="19"/>
    </row>
    <row r="29" spans="1:15" x14ac:dyDescent="0.25">
      <c r="A29" t="s">
        <v>81</v>
      </c>
      <c r="B29" s="2">
        <v>1</v>
      </c>
      <c r="C29" s="2">
        <v>0</v>
      </c>
      <c r="D29" t="s">
        <v>92</v>
      </c>
      <c r="F29" s="2">
        <v>1</v>
      </c>
      <c r="G29" s="2">
        <v>0</v>
      </c>
      <c r="M29" s="18"/>
      <c r="N29" s="18"/>
      <c r="O29" s="19"/>
    </row>
    <row r="30" spans="1:15" x14ac:dyDescent="0.25">
      <c r="A30" t="s">
        <v>82</v>
      </c>
      <c r="B30" s="2">
        <v>1</v>
      </c>
      <c r="C30" s="2">
        <v>0</v>
      </c>
      <c r="D30" t="s">
        <v>90</v>
      </c>
      <c r="F30" s="2">
        <v>1</v>
      </c>
      <c r="G30" s="2">
        <v>0</v>
      </c>
      <c r="M30" s="18"/>
      <c r="N30" s="18"/>
      <c r="O30" s="19"/>
    </row>
    <row r="31" spans="1:15" x14ac:dyDescent="0.25">
      <c r="A31" t="s">
        <v>83</v>
      </c>
      <c r="B31" s="2">
        <v>1</v>
      </c>
      <c r="C31" s="2">
        <v>0</v>
      </c>
      <c r="D31" t="s">
        <v>88</v>
      </c>
      <c r="F31" s="2">
        <v>1</v>
      </c>
      <c r="G31" s="2">
        <v>0</v>
      </c>
      <c r="M31" s="18"/>
      <c r="N31" s="18"/>
      <c r="O31" s="19"/>
    </row>
    <row r="32" spans="1:15" x14ac:dyDescent="0.25">
      <c r="A32" t="s">
        <v>84</v>
      </c>
      <c r="B32" s="2">
        <v>4</v>
      </c>
      <c r="C32" s="2">
        <v>4</v>
      </c>
      <c r="F32" s="2"/>
      <c r="G32" s="2"/>
      <c r="M32" s="18"/>
      <c r="N32" s="18"/>
      <c r="O32" s="19"/>
    </row>
    <row r="33" spans="1:15" x14ac:dyDescent="0.25">
      <c r="B33" s="2">
        <f>SUM(B23:B32)</f>
        <v>16</v>
      </c>
      <c r="C33" s="2">
        <f>SUM(C23:C32)</f>
        <v>8</v>
      </c>
      <c r="F33" s="2">
        <f>SUM(F23:F32)</f>
        <v>8</v>
      </c>
      <c r="G33" s="2">
        <f>SUM(G23:G32)</f>
        <v>3</v>
      </c>
      <c r="M33" s="18"/>
      <c r="N33" s="18"/>
      <c r="O33" s="19"/>
    </row>
    <row r="34" spans="1:15" x14ac:dyDescent="0.25">
      <c r="A34" t="s">
        <v>17</v>
      </c>
      <c r="F34" s="2">
        <f>B33+F33</f>
        <v>24</v>
      </c>
      <c r="G34" s="2">
        <f>C33+G33</f>
        <v>11</v>
      </c>
      <c r="M34" s="18">
        <v>11</v>
      </c>
      <c r="N34" s="18">
        <v>24</v>
      </c>
      <c r="O34" s="19">
        <v>24</v>
      </c>
    </row>
    <row r="35" spans="1:15" x14ac:dyDescent="0.25">
      <c r="M35" s="18"/>
      <c r="N35" s="18"/>
      <c r="O35" s="19"/>
    </row>
    <row r="36" spans="1:15" s="8" customFormat="1" x14ac:dyDescent="0.25">
      <c r="A36" s="8" t="s">
        <v>67</v>
      </c>
      <c r="M36" s="16"/>
      <c r="N36" s="16"/>
      <c r="O36" s="17"/>
    </row>
    <row r="37" spans="1:15" x14ac:dyDescent="0.25">
      <c r="A37" s="24" t="s">
        <v>60</v>
      </c>
      <c r="B37" s="24"/>
      <c r="C37" s="24"/>
      <c r="D37" s="24"/>
      <c r="E37" s="24"/>
      <c r="F37" s="24"/>
      <c r="G37" s="3"/>
      <c r="H37" s="23" t="s">
        <v>61</v>
      </c>
      <c r="I37" s="23"/>
      <c r="J37" s="23"/>
      <c r="K37" s="25" t="s">
        <v>70</v>
      </c>
      <c r="L37" s="25"/>
      <c r="M37" s="16"/>
      <c r="N37" s="18"/>
      <c r="O37" s="19"/>
    </row>
    <row r="38" spans="1:15" x14ac:dyDescent="0.25">
      <c r="A38" t="s">
        <v>112</v>
      </c>
      <c r="B38" t="s">
        <v>59</v>
      </c>
      <c r="C38" t="s">
        <v>58</v>
      </c>
      <c r="D38" t="s">
        <v>56</v>
      </c>
      <c r="E38" t="s">
        <v>57</v>
      </c>
      <c r="F38" s="2" t="s">
        <v>71</v>
      </c>
      <c r="G38" s="10" t="s">
        <v>96</v>
      </c>
      <c r="H38" t="s">
        <v>113</v>
      </c>
      <c r="I38" t="s">
        <v>56</v>
      </c>
      <c r="J38" t="s">
        <v>57</v>
      </c>
      <c r="K38" s="2" t="s">
        <v>71</v>
      </c>
      <c r="L38" s="10" t="s">
        <v>96</v>
      </c>
      <c r="M38" s="20"/>
      <c r="N38" s="18"/>
      <c r="O38" s="19"/>
    </row>
    <row r="39" spans="1:15" x14ac:dyDescent="0.25">
      <c r="A39" t="s">
        <v>38</v>
      </c>
      <c r="B39" s="1" t="s">
        <v>23</v>
      </c>
      <c r="C39" s="1" t="s">
        <v>22</v>
      </c>
      <c r="D39" s="1" t="s">
        <v>24</v>
      </c>
      <c r="E39" s="1" t="s">
        <v>31</v>
      </c>
      <c r="F39" s="2"/>
      <c r="G39" s="2"/>
      <c r="H39" s="1" t="s">
        <v>41</v>
      </c>
      <c r="I39" s="1" t="s">
        <v>46</v>
      </c>
      <c r="J39" s="1" t="s">
        <v>50</v>
      </c>
      <c r="K39" s="2">
        <v>5</v>
      </c>
      <c r="L39" s="2">
        <v>1</v>
      </c>
      <c r="M39" s="18"/>
      <c r="N39" s="18"/>
      <c r="O39" s="19"/>
    </row>
    <row r="40" spans="1:15" x14ac:dyDescent="0.25">
      <c r="A40" t="s">
        <v>39</v>
      </c>
      <c r="B40" s="1" t="s">
        <v>23</v>
      </c>
      <c r="C40" s="1" t="s">
        <v>22</v>
      </c>
      <c r="D40" s="1" t="s">
        <v>25</v>
      </c>
      <c r="E40" s="1" t="s">
        <v>32</v>
      </c>
      <c r="F40" s="2"/>
      <c r="G40" s="2"/>
      <c r="H40" s="1"/>
      <c r="I40" s="1" t="s">
        <v>47</v>
      </c>
      <c r="J40" s="1" t="s">
        <v>51</v>
      </c>
      <c r="K40" s="2">
        <v>5</v>
      </c>
      <c r="L40" s="2">
        <v>1</v>
      </c>
      <c r="M40" s="18"/>
      <c r="N40" s="18"/>
      <c r="O40" s="19"/>
    </row>
    <row r="41" spans="1:15" x14ac:dyDescent="0.25">
      <c r="A41" t="s">
        <v>40</v>
      </c>
      <c r="B41" s="1" t="s">
        <v>23</v>
      </c>
      <c r="C41" s="1" t="s">
        <v>22</v>
      </c>
      <c r="D41" s="1" t="s">
        <v>26</v>
      </c>
      <c r="E41" s="1" t="s">
        <v>33</v>
      </c>
      <c r="F41" s="2"/>
      <c r="G41" s="2"/>
      <c r="H41" s="1"/>
      <c r="I41" s="1" t="s">
        <v>24</v>
      </c>
      <c r="J41" s="1" t="s">
        <v>52</v>
      </c>
      <c r="K41" s="2">
        <v>5</v>
      </c>
      <c r="L41" s="2">
        <v>1</v>
      </c>
      <c r="M41" s="18"/>
      <c r="N41" s="18"/>
      <c r="O41" s="19"/>
    </row>
    <row r="42" spans="1:15" x14ac:dyDescent="0.25">
      <c r="A42" t="s">
        <v>41</v>
      </c>
      <c r="B42" s="1" t="s">
        <v>23</v>
      </c>
      <c r="C42" s="1" t="s">
        <v>22</v>
      </c>
      <c r="D42" s="1" t="s">
        <v>24</v>
      </c>
      <c r="E42" s="1" t="s">
        <v>31</v>
      </c>
      <c r="F42" s="2">
        <v>4</v>
      </c>
      <c r="G42" s="2">
        <v>1</v>
      </c>
      <c r="H42" s="1"/>
      <c r="I42" s="1" t="s">
        <v>28</v>
      </c>
      <c r="J42" s="1" t="s">
        <v>53</v>
      </c>
      <c r="K42" s="2">
        <v>5</v>
      </c>
      <c r="L42" s="2">
        <v>1</v>
      </c>
      <c r="M42" s="18"/>
      <c r="N42" s="18"/>
      <c r="O42" s="19"/>
    </row>
    <row r="43" spans="1:15" x14ac:dyDescent="0.25">
      <c r="A43" t="s">
        <v>43</v>
      </c>
      <c r="B43" s="1" t="s">
        <v>23</v>
      </c>
      <c r="C43" s="1" t="s">
        <v>22</v>
      </c>
      <c r="D43" s="1" t="s">
        <v>27</v>
      </c>
      <c r="E43" s="1" t="s">
        <v>34</v>
      </c>
      <c r="F43" s="2"/>
      <c r="G43" s="2"/>
      <c r="H43" s="1" t="s">
        <v>44</v>
      </c>
      <c r="I43" s="1" t="s">
        <v>28</v>
      </c>
      <c r="J43" s="1" t="s">
        <v>52</v>
      </c>
      <c r="K43" s="2">
        <v>5</v>
      </c>
      <c r="L43" s="2">
        <v>1</v>
      </c>
      <c r="M43" s="18"/>
      <c r="N43" s="18"/>
      <c r="O43" s="19"/>
    </row>
    <row r="44" spans="1:15" x14ac:dyDescent="0.25">
      <c r="A44" t="s">
        <v>44</v>
      </c>
      <c r="B44" s="1" t="s">
        <v>23</v>
      </c>
      <c r="C44" s="1" t="s">
        <v>22</v>
      </c>
      <c r="D44" s="1" t="s">
        <v>28</v>
      </c>
      <c r="E44" s="1" t="s">
        <v>35</v>
      </c>
      <c r="F44" s="2">
        <v>4</v>
      </c>
      <c r="G44" s="2">
        <v>1</v>
      </c>
      <c r="H44" s="1" t="s">
        <v>45</v>
      </c>
      <c r="I44" s="1" t="s">
        <v>49</v>
      </c>
      <c r="J44" s="1" t="s">
        <v>33</v>
      </c>
      <c r="K44" s="2">
        <v>5</v>
      </c>
      <c r="L44" s="2">
        <v>1</v>
      </c>
      <c r="M44" s="18"/>
      <c r="N44" s="18"/>
      <c r="O44" s="19"/>
    </row>
    <row r="45" spans="1:15" x14ac:dyDescent="0.25">
      <c r="A45" t="s">
        <v>42</v>
      </c>
      <c r="B45" s="1" t="s">
        <v>23</v>
      </c>
      <c r="C45" s="1" t="s">
        <v>22</v>
      </c>
      <c r="D45" s="1" t="s">
        <v>29</v>
      </c>
      <c r="E45" s="1" t="s">
        <v>36</v>
      </c>
      <c r="F45" s="2"/>
      <c r="G45" s="2"/>
      <c r="H45" s="1"/>
      <c r="I45" s="1" t="s">
        <v>26</v>
      </c>
      <c r="J45" s="1" t="s">
        <v>54</v>
      </c>
      <c r="K45" s="2">
        <v>5</v>
      </c>
      <c r="L45" s="2">
        <v>1</v>
      </c>
      <c r="M45" s="18"/>
      <c r="N45" s="18"/>
      <c r="O45" s="19"/>
    </row>
    <row r="46" spans="1:15" x14ac:dyDescent="0.25">
      <c r="A46" t="s">
        <v>45</v>
      </c>
      <c r="B46" s="1" t="s">
        <v>23</v>
      </c>
      <c r="C46" s="1" t="s">
        <v>22</v>
      </c>
      <c r="D46" s="1" t="s">
        <v>30</v>
      </c>
      <c r="E46" s="1" t="s">
        <v>37</v>
      </c>
      <c r="F46" s="2">
        <v>3</v>
      </c>
      <c r="G46" s="2">
        <v>1</v>
      </c>
      <c r="H46" s="1"/>
      <c r="I46" s="1" t="s">
        <v>48</v>
      </c>
      <c r="J46" s="1" t="s">
        <v>55</v>
      </c>
      <c r="K46" s="2">
        <v>5</v>
      </c>
      <c r="L46" s="2">
        <v>1</v>
      </c>
      <c r="M46" s="18"/>
      <c r="N46" s="18"/>
      <c r="O46" s="19"/>
    </row>
    <row r="47" spans="1:15" x14ac:dyDescent="0.25">
      <c r="A47" t="s">
        <v>17</v>
      </c>
      <c r="F47" s="2">
        <f>SUM(F39:F46)</f>
        <v>11</v>
      </c>
      <c r="G47" s="2">
        <f>SUM(G39:G46)</f>
        <v>3</v>
      </c>
      <c r="K47" s="2">
        <f>SUM(K39:K46)</f>
        <v>40</v>
      </c>
      <c r="L47" s="2">
        <f>SUM(L39:L46)</f>
        <v>8</v>
      </c>
      <c r="M47" s="18"/>
      <c r="N47" s="18"/>
      <c r="O47" s="19"/>
    </row>
    <row r="48" spans="1:15" x14ac:dyDescent="0.25">
      <c r="G48" s="2">
        <f>F47+G47</f>
        <v>14</v>
      </c>
      <c r="L48" s="2">
        <f>K47+L47</f>
        <v>48</v>
      </c>
      <c r="M48" s="18">
        <v>14</v>
      </c>
      <c r="N48" s="18">
        <v>48</v>
      </c>
      <c r="O48" s="19">
        <v>18</v>
      </c>
    </row>
    <row r="49" spans="1:15" x14ac:dyDescent="0.25">
      <c r="A49" t="s">
        <v>5</v>
      </c>
      <c r="F49" s="2">
        <v>5</v>
      </c>
      <c r="G49" s="2"/>
      <c r="L49" s="2">
        <v>5</v>
      </c>
      <c r="M49" s="18">
        <v>5</v>
      </c>
      <c r="N49" s="18">
        <v>5</v>
      </c>
      <c r="O49" s="19">
        <v>9</v>
      </c>
    </row>
    <row r="50" spans="1:15" x14ac:dyDescent="0.25">
      <c r="M50" s="18"/>
      <c r="N50" s="18"/>
      <c r="O50" s="19"/>
    </row>
    <row r="51" spans="1:15" s="8" customFormat="1" x14ac:dyDescent="0.25">
      <c r="A51" s="8" t="s">
        <v>105</v>
      </c>
      <c r="M51" s="16"/>
      <c r="N51" s="16"/>
      <c r="O51" s="17"/>
    </row>
    <row r="52" spans="1:15" x14ac:dyDescent="0.25">
      <c r="A52" s="5" t="s">
        <v>100</v>
      </c>
      <c r="B52" s="5" t="s">
        <v>99</v>
      </c>
      <c r="C52" s="5" t="s">
        <v>101</v>
      </c>
      <c r="D52" s="5" t="s">
        <v>102</v>
      </c>
      <c r="E52" s="5" t="s">
        <v>71</v>
      </c>
      <c r="F52" s="11" t="s">
        <v>70</v>
      </c>
      <c r="G52" s="13" t="s">
        <v>103</v>
      </c>
      <c r="H52" s="13" t="s">
        <v>104</v>
      </c>
      <c r="M52" s="18"/>
      <c r="N52" s="18"/>
      <c r="O52" s="19"/>
    </row>
    <row r="53" spans="1:15" x14ac:dyDescent="0.25">
      <c r="A53" s="2">
        <v>1</v>
      </c>
      <c r="B53" s="2">
        <v>2.1</v>
      </c>
      <c r="C53" s="2">
        <v>5</v>
      </c>
      <c r="D53" s="2"/>
      <c r="E53" s="2"/>
      <c r="F53" s="2">
        <v>5</v>
      </c>
      <c r="G53" s="2"/>
      <c r="H53" s="2"/>
      <c r="M53" s="18"/>
      <c r="N53" s="18"/>
      <c r="O53" s="19"/>
    </row>
    <row r="54" spans="1:15" x14ac:dyDescent="0.25">
      <c r="A54" s="2">
        <v>2</v>
      </c>
      <c r="B54" s="2"/>
      <c r="C54" s="2"/>
      <c r="D54" s="2"/>
      <c r="E54" s="2"/>
      <c r="F54" s="2">
        <v>5</v>
      </c>
      <c r="G54" s="2"/>
      <c r="H54" s="2"/>
      <c r="M54" s="18"/>
      <c r="N54" s="18"/>
      <c r="O54" s="19"/>
    </row>
    <row r="55" spans="1:15" x14ac:dyDescent="0.25">
      <c r="A55" s="2">
        <v>3</v>
      </c>
      <c r="B55" s="2">
        <v>3.9</v>
      </c>
      <c r="C55" s="2">
        <v>4</v>
      </c>
      <c r="D55" s="2">
        <v>10</v>
      </c>
      <c r="E55" s="2">
        <v>19</v>
      </c>
      <c r="F55" s="2">
        <v>5</v>
      </c>
      <c r="G55" s="2">
        <v>15</v>
      </c>
      <c r="H55" s="2">
        <v>30</v>
      </c>
      <c r="M55" s="18">
        <v>19</v>
      </c>
      <c r="N55" s="18">
        <v>30</v>
      </c>
      <c r="O55" s="19">
        <v>10</v>
      </c>
    </row>
    <row r="56" spans="1:15" x14ac:dyDescent="0.25">
      <c r="M56" s="18"/>
      <c r="N56" s="18"/>
      <c r="O56" s="19"/>
    </row>
    <row r="57" spans="1:15" x14ac:dyDescent="0.25">
      <c r="A57" s="8" t="s">
        <v>108</v>
      </c>
      <c r="E57">
        <v>9.56</v>
      </c>
      <c r="M57" s="18">
        <v>9.56</v>
      </c>
      <c r="N57" s="18">
        <v>10</v>
      </c>
      <c r="O57" s="19">
        <v>9.5380000000000003</v>
      </c>
    </row>
    <row r="58" spans="1:15" x14ac:dyDescent="0.25">
      <c r="M58" s="18"/>
      <c r="N58" s="18"/>
      <c r="O58" s="19"/>
    </row>
    <row r="59" spans="1:15" x14ac:dyDescent="0.25">
      <c r="A59" s="8" t="s">
        <v>109</v>
      </c>
      <c r="E59">
        <v>0</v>
      </c>
      <c r="M59" s="18">
        <v>0</v>
      </c>
      <c r="N59" s="18">
        <v>15</v>
      </c>
      <c r="O59" s="19">
        <v>30</v>
      </c>
    </row>
    <row r="60" spans="1:15" x14ac:dyDescent="0.25">
      <c r="M60" s="18"/>
      <c r="N60" s="18"/>
      <c r="O60" s="19"/>
    </row>
    <row r="61" spans="1:15" x14ac:dyDescent="0.25">
      <c r="M61" s="22">
        <f>SUM(M4:M59)</f>
        <v>80.31</v>
      </c>
      <c r="N61" s="22">
        <f>SUM(N4:N59)</f>
        <v>178.25</v>
      </c>
      <c r="O61" s="22">
        <f>SUM(O4:O59)</f>
        <v>123.038</v>
      </c>
    </row>
    <row r="63" spans="1:15" ht="15.75" x14ac:dyDescent="0.25">
      <c r="A63" s="32" t="s">
        <v>118</v>
      </c>
    </row>
    <row r="64" spans="1:15" s="33" customFormat="1" x14ac:dyDescent="0.25">
      <c r="A64" s="8"/>
      <c r="M64" s="34"/>
      <c r="N64" s="34"/>
    </row>
    <row r="65" spans="1:15" s="27" customFormat="1" ht="15" customHeight="1" x14ac:dyDescent="0.25">
      <c r="A65" s="26" t="s">
        <v>107</v>
      </c>
      <c r="B65" s="26"/>
      <c r="C65" s="26"/>
      <c r="D65" s="26"/>
      <c r="E65" s="26"/>
      <c r="F65" s="26"/>
      <c r="G65" s="26"/>
      <c r="H65" s="26"/>
      <c r="I65" s="26"/>
      <c r="J65" s="26"/>
      <c r="K65" s="26"/>
      <c r="L65" s="26"/>
      <c r="M65" s="26"/>
      <c r="N65" s="26"/>
      <c r="O65" s="26"/>
    </row>
    <row r="66" spans="1:15" s="28" customFormat="1" ht="30" customHeight="1" x14ac:dyDescent="0.25">
      <c r="A66" s="31" t="s">
        <v>119</v>
      </c>
      <c r="B66" s="31"/>
      <c r="C66" s="31"/>
      <c r="D66" s="31"/>
      <c r="E66" s="31"/>
      <c r="F66" s="31"/>
      <c r="G66" s="31"/>
      <c r="H66" s="31"/>
      <c r="I66" s="31"/>
      <c r="J66" s="31"/>
      <c r="K66" s="31"/>
      <c r="L66" s="31"/>
      <c r="M66" s="31"/>
      <c r="N66" s="31"/>
      <c r="O66" s="31"/>
    </row>
    <row r="67" spans="1:15" s="30" customFormat="1" x14ac:dyDescent="0.25">
      <c r="A67" s="29"/>
      <c r="B67" s="29"/>
      <c r="C67" s="29"/>
      <c r="D67" s="29"/>
      <c r="E67" s="29"/>
      <c r="F67" s="29"/>
      <c r="G67" s="29"/>
      <c r="H67" s="29"/>
      <c r="I67" s="29"/>
      <c r="J67" s="29"/>
      <c r="K67" s="29"/>
      <c r="L67" s="29"/>
      <c r="M67" s="29"/>
      <c r="N67" s="29"/>
      <c r="O67" s="29"/>
    </row>
    <row r="68" spans="1:15" s="30" customFormat="1" ht="15" customHeight="1" x14ac:dyDescent="0.25">
      <c r="A68" s="29" t="s">
        <v>120</v>
      </c>
      <c r="B68" s="29"/>
      <c r="C68" s="29"/>
      <c r="D68" s="29"/>
      <c r="E68" s="29"/>
      <c r="F68" s="29"/>
      <c r="G68" s="29"/>
      <c r="H68" s="29"/>
      <c r="I68" s="29"/>
      <c r="J68" s="29"/>
      <c r="K68" s="29"/>
      <c r="L68" s="29"/>
      <c r="M68" s="29"/>
      <c r="N68" s="29"/>
      <c r="O68" s="29"/>
    </row>
    <row r="69" spans="1:15" s="28" customFormat="1" ht="30" customHeight="1" x14ac:dyDescent="0.25">
      <c r="A69" s="31" t="s">
        <v>121</v>
      </c>
      <c r="B69" s="31"/>
      <c r="C69" s="31"/>
      <c r="D69" s="31"/>
      <c r="E69" s="31"/>
      <c r="F69" s="31"/>
      <c r="G69" s="31"/>
      <c r="H69" s="31"/>
      <c r="I69" s="31"/>
      <c r="J69" s="31"/>
      <c r="K69" s="31"/>
      <c r="L69" s="31"/>
      <c r="M69" s="31"/>
      <c r="N69" s="31"/>
      <c r="O69" s="31"/>
    </row>
    <row r="70" spans="1:15" s="30" customFormat="1" x14ac:dyDescent="0.25">
      <c r="A70" s="29"/>
      <c r="B70" s="29"/>
      <c r="C70" s="29"/>
      <c r="D70" s="29"/>
      <c r="E70" s="29"/>
      <c r="F70" s="29"/>
      <c r="G70" s="29"/>
      <c r="H70" s="29"/>
      <c r="I70" s="29"/>
      <c r="J70" s="29"/>
      <c r="K70" s="29"/>
      <c r="L70" s="29"/>
      <c r="M70" s="29"/>
      <c r="N70" s="29"/>
      <c r="O70" s="29"/>
    </row>
    <row r="71" spans="1:15" s="30" customFormat="1" ht="15" customHeight="1" x14ac:dyDescent="0.25">
      <c r="A71" s="29" t="s">
        <v>106</v>
      </c>
      <c r="B71" s="29"/>
      <c r="C71" s="29"/>
      <c r="D71" s="29"/>
      <c r="E71" s="29"/>
      <c r="F71" s="29"/>
      <c r="G71" s="29"/>
      <c r="H71" s="29"/>
      <c r="I71" s="29"/>
      <c r="J71" s="29"/>
      <c r="K71" s="29"/>
      <c r="L71" s="29"/>
      <c r="M71" s="29"/>
      <c r="N71" s="29"/>
      <c r="O71" s="29"/>
    </row>
    <row r="72" spans="1:15" s="28" customFormat="1" ht="30" customHeight="1" x14ac:dyDescent="0.25">
      <c r="A72" s="31" t="s">
        <v>122</v>
      </c>
      <c r="B72" s="31"/>
      <c r="C72" s="31"/>
      <c r="D72" s="31"/>
      <c r="E72" s="31"/>
      <c r="F72" s="31"/>
      <c r="G72" s="31"/>
      <c r="H72" s="31"/>
      <c r="I72" s="31"/>
      <c r="J72" s="31"/>
      <c r="K72" s="31"/>
      <c r="L72" s="31"/>
      <c r="M72" s="31"/>
      <c r="N72" s="31"/>
      <c r="O72" s="31"/>
    </row>
    <row r="73" spans="1:15" s="30" customFormat="1" x14ac:dyDescent="0.25">
      <c r="A73" s="29"/>
      <c r="B73" s="29"/>
      <c r="C73" s="29"/>
      <c r="D73" s="29"/>
      <c r="E73" s="29"/>
      <c r="F73" s="29"/>
      <c r="G73" s="29"/>
      <c r="H73" s="29"/>
      <c r="I73" s="29"/>
      <c r="J73" s="29"/>
      <c r="K73" s="29"/>
      <c r="L73" s="29"/>
      <c r="M73" s="29"/>
      <c r="N73" s="29"/>
      <c r="O73" s="29"/>
    </row>
    <row r="74" spans="1:15" s="30" customFormat="1" x14ac:dyDescent="0.25">
      <c r="A74" s="29" t="s">
        <v>67</v>
      </c>
      <c r="B74" s="29"/>
      <c r="C74" s="29"/>
      <c r="D74" s="29"/>
      <c r="E74" s="29"/>
      <c r="F74" s="29"/>
      <c r="G74" s="29"/>
      <c r="H74" s="29"/>
      <c r="I74" s="29"/>
      <c r="J74" s="29"/>
      <c r="K74" s="29"/>
      <c r="L74" s="29"/>
      <c r="M74" s="29"/>
      <c r="N74" s="29"/>
      <c r="O74" s="29"/>
    </row>
    <row r="75" spans="1:15" s="28" customFormat="1" ht="60" customHeight="1" x14ac:dyDescent="0.25">
      <c r="A75" s="31" t="s">
        <v>123</v>
      </c>
      <c r="B75" s="31"/>
      <c r="C75" s="31"/>
      <c r="D75" s="31"/>
      <c r="E75" s="31"/>
      <c r="F75" s="31"/>
      <c r="G75" s="31"/>
      <c r="H75" s="31"/>
      <c r="I75" s="31"/>
      <c r="J75" s="31"/>
      <c r="K75" s="31"/>
      <c r="L75" s="31"/>
      <c r="M75" s="31"/>
      <c r="N75" s="31"/>
      <c r="O75" s="31"/>
    </row>
    <row r="76" spans="1:15" s="30" customFormat="1" x14ac:dyDescent="0.25">
      <c r="A76" s="29"/>
      <c r="B76" s="29"/>
      <c r="C76" s="29"/>
      <c r="D76" s="29"/>
      <c r="E76" s="29"/>
      <c r="F76" s="29"/>
      <c r="G76" s="29"/>
      <c r="H76" s="29"/>
      <c r="I76" s="29"/>
      <c r="J76" s="29"/>
      <c r="K76" s="29"/>
      <c r="L76" s="29"/>
      <c r="M76" s="29"/>
      <c r="N76" s="29"/>
      <c r="O76" s="29"/>
    </row>
    <row r="77" spans="1:15" s="30" customFormat="1" ht="15" customHeight="1" x14ac:dyDescent="0.25">
      <c r="A77" s="29" t="s">
        <v>105</v>
      </c>
      <c r="B77" s="29"/>
      <c r="C77" s="29"/>
      <c r="D77" s="29"/>
      <c r="E77" s="29"/>
      <c r="F77" s="29"/>
      <c r="G77" s="29"/>
      <c r="H77" s="29"/>
      <c r="I77" s="29"/>
      <c r="J77" s="29"/>
      <c r="K77" s="29"/>
      <c r="L77" s="29"/>
      <c r="M77" s="29"/>
      <c r="N77" s="29"/>
      <c r="O77" s="29"/>
    </row>
    <row r="78" spans="1:15" s="28" customFormat="1" ht="30" customHeight="1" x14ac:dyDescent="0.25">
      <c r="A78" s="31" t="s">
        <v>124</v>
      </c>
      <c r="B78" s="31"/>
      <c r="C78" s="31"/>
      <c r="D78" s="31"/>
      <c r="E78" s="31"/>
      <c r="F78" s="31"/>
      <c r="G78" s="31"/>
      <c r="H78" s="31"/>
      <c r="I78" s="31"/>
      <c r="J78" s="31"/>
      <c r="K78" s="31"/>
      <c r="L78" s="31"/>
      <c r="M78" s="31"/>
      <c r="N78" s="31"/>
      <c r="O78" s="31"/>
    </row>
    <row r="79" spans="1:15" s="30" customFormat="1" x14ac:dyDescent="0.25">
      <c r="A79" s="29"/>
      <c r="B79" s="29"/>
      <c r="C79" s="29"/>
      <c r="D79" s="29"/>
      <c r="E79" s="29"/>
      <c r="F79" s="29"/>
      <c r="G79" s="29"/>
      <c r="H79" s="29"/>
      <c r="I79" s="29"/>
      <c r="J79" s="29"/>
      <c r="K79" s="29"/>
      <c r="L79" s="29"/>
      <c r="M79" s="29"/>
      <c r="N79" s="29"/>
      <c r="O79" s="29"/>
    </row>
    <row r="80" spans="1:15" s="28" customFormat="1" ht="30" customHeight="1" x14ac:dyDescent="0.25">
      <c r="A80" s="31" t="s">
        <v>125</v>
      </c>
      <c r="B80" s="31"/>
      <c r="C80" s="31"/>
      <c r="D80" s="31"/>
      <c r="E80" s="31"/>
      <c r="F80" s="31"/>
      <c r="G80" s="31"/>
      <c r="H80" s="31"/>
      <c r="I80" s="31"/>
      <c r="J80" s="31"/>
      <c r="K80" s="31"/>
      <c r="L80" s="31"/>
      <c r="M80" s="31"/>
      <c r="N80" s="31"/>
      <c r="O80" s="31"/>
    </row>
    <row r="81" spans="1:15" s="27" customFormat="1" x14ac:dyDescent="0.25">
      <c r="A81" s="26"/>
      <c r="B81" s="26"/>
      <c r="C81" s="26"/>
      <c r="D81" s="26"/>
      <c r="E81" s="26"/>
      <c r="F81" s="26"/>
      <c r="G81" s="26"/>
      <c r="H81" s="26"/>
      <c r="I81" s="26"/>
      <c r="J81" s="26"/>
      <c r="K81" s="26"/>
      <c r="L81" s="26"/>
      <c r="M81" s="26"/>
      <c r="N81" s="26"/>
      <c r="O81" s="26"/>
    </row>
  </sheetData>
  <sortState xmlns:xlrd2="http://schemas.microsoft.com/office/spreadsheetml/2017/richdata2" ref="A39:E46">
    <sortCondition ref="A39:A46"/>
  </sortState>
  <mergeCells count="9">
    <mergeCell ref="A78:O78"/>
    <mergeCell ref="A80:O80"/>
    <mergeCell ref="A72:O72"/>
    <mergeCell ref="A75:O75"/>
    <mergeCell ref="A69:O69"/>
    <mergeCell ref="H37:J37"/>
    <mergeCell ref="A37:F37"/>
    <mergeCell ref="K37:L37"/>
    <mergeCell ref="A66:O66"/>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Ekman</dc:creator>
  <cp:lastModifiedBy>Robert Ekman</cp:lastModifiedBy>
  <dcterms:created xsi:type="dcterms:W3CDTF">2015-06-05T18:17:20Z</dcterms:created>
  <dcterms:modified xsi:type="dcterms:W3CDTF">2019-09-18T19:18:58Z</dcterms:modified>
</cp:coreProperties>
</file>